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zamb-my.sharepoint.com/personal/peter_bernad_um_si/Documents/0005 Spletna stran/0002 Objave/2024-07-24 Objava Referat Predmetniki/"/>
    </mc:Choice>
  </mc:AlternateContent>
  <xr:revisionPtr revIDLastSave="0" documentId="8_{757C996A-519B-4797-825F-FAAA7ADE33B3}" xr6:coauthVersionLast="47" xr6:coauthVersionMax="47" xr10:uidLastSave="{00000000-0000-0000-0000-000000000000}"/>
  <bookViews>
    <workbookView xWindow="-120" yWindow="-120" windowWidth="38640" windowHeight="21120" xr2:uid="{260A505C-EB74-428D-9139-CD027D3FB96D}"/>
  </bookViews>
  <sheets>
    <sheet name="B401" sheetId="1" r:id="rId1"/>
  </sheets>
  <definedNames>
    <definedName name="_xlnm._FilterDatabase" localSheetId="0" hidden="1">'B401'!#REF!</definedName>
    <definedName name="_xlnm.Print_Titles" localSheetId="0">'B401'!$1:$6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H45" i="1"/>
  <c r="G45" i="1"/>
  <c r="F45" i="1"/>
  <c r="E45" i="1"/>
  <c r="D45" i="1"/>
  <c r="I44" i="1"/>
  <c r="I45" i="1" s="1"/>
  <c r="E44" i="1"/>
  <c r="D44" i="1"/>
  <c r="C44" i="1"/>
  <c r="C45" i="1" s="1"/>
  <c r="J43" i="1"/>
  <c r="J42" i="1"/>
  <c r="J44" i="1" s="1"/>
  <c r="J45" i="1" s="1"/>
  <c r="K39" i="1"/>
  <c r="H39" i="1"/>
  <c r="G39" i="1"/>
  <c r="F39" i="1"/>
  <c r="E39" i="1"/>
  <c r="D39" i="1"/>
  <c r="I38" i="1"/>
  <c r="I39" i="1" s="1"/>
  <c r="E38" i="1"/>
  <c r="D38" i="1"/>
  <c r="C38" i="1"/>
  <c r="C39" i="1" s="1"/>
  <c r="J37" i="1"/>
  <c r="J36" i="1"/>
  <c r="J38" i="1" s="1"/>
  <c r="J39" i="1" s="1"/>
  <c r="K33" i="1"/>
  <c r="H33" i="1"/>
  <c r="G33" i="1"/>
  <c r="F33" i="1"/>
  <c r="E33" i="1"/>
  <c r="D33" i="1"/>
  <c r="I32" i="1"/>
  <c r="I33" i="1" s="1"/>
  <c r="E32" i="1"/>
  <c r="D32" i="1"/>
  <c r="C32" i="1"/>
  <c r="C33" i="1" s="1"/>
  <c r="J31" i="1"/>
  <c r="J30" i="1"/>
  <c r="J32" i="1" s="1"/>
  <c r="J33" i="1" s="1"/>
  <c r="K27" i="1"/>
  <c r="H27" i="1"/>
  <c r="G27" i="1"/>
  <c r="F27" i="1"/>
  <c r="D27" i="1"/>
  <c r="J25" i="1"/>
  <c r="J24" i="1"/>
  <c r="I24" i="1"/>
  <c r="J23" i="1"/>
  <c r="I23" i="1"/>
  <c r="J22" i="1"/>
  <c r="I22" i="1"/>
  <c r="J21" i="1"/>
  <c r="I21" i="1"/>
  <c r="J20" i="1"/>
  <c r="J19" i="1"/>
  <c r="I19" i="1"/>
  <c r="J18" i="1"/>
  <c r="I18" i="1"/>
  <c r="J17" i="1"/>
  <c r="I17" i="1"/>
  <c r="J16" i="1"/>
  <c r="I16" i="1"/>
  <c r="J15" i="1"/>
  <c r="I15" i="1"/>
  <c r="I13" i="1"/>
  <c r="I27" i="1" s="1"/>
  <c r="E13" i="1"/>
  <c r="E27" i="1" s="1"/>
  <c r="D13" i="1"/>
  <c r="C13" i="1"/>
  <c r="C27" i="1" s="1"/>
  <c r="J12" i="1"/>
  <c r="I12" i="1"/>
  <c r="J11" i="1"/>
  <c r="J9" i="1"/>
  <c r="J13" i="1" s="1"/>
  <c r="J27" i="1" s="1"/>
</calcChain>
</file>

<file path=xl/sharedStrings.xml><?xml version="1.0" encoding="utf-8"?>
<sst xmlns="http://schemas.openxmlformats.org/spreadsheetml/2006/main" count="212" uniqueCount="85">
  <si>
    <t>2024/2025 NOVO STANJE</t>
  </si>
  <si>
    <t>Predmetnik: AGRARNA EKONOMIKA, 3. stopnja</t>
  </si>
  <si>
    <t>št./ šifra</t>
  </si>
  <si>
    <t>PREDMETI</t>
  </si>
  <si>
    <t>URE</t>
  </si>
  <si>
    <t>SV</t>
  </si>
  <si>
    <t>LV</t>
  </si>
  <si>
    <t>TE</t>
  </si>
  <si>
    <t>Ime nosilca</t>
  </si>
  <si>
    <t>Priimek nosilca</t>
  </si>
  <si>
    <t>Semester</t>
  </si>
  <si>
    <t>kontaktne ure (KU)</t>
  </si>
  <si>
    <t>samostojno delo študenta (SD)</t>
  </si>
  <si>
    <t>Ure skupaj</t>
  </si>
  <si>
    <t>KT skupaj (ECTS)</t>
  </si>
  <si>
    <t>P</t>
  </si>
  <si>
    <t>S</t>
  </si>
  <si>
    <t>V</t>
  </si>
  <si>
    <t>1. LETNIK</t>
  </si>
  <si>
    <t>I. OBVEZNI PREDMETI</t>
  </si>
  <si>
    <t xml:space="preserve">Osnove raziskovalnega dela v agrarni ekonomiki </t>
  </si>
  <si>
    <t>/</t>
  </si>
  <si>
    <t xml:space="preserve">/ </t>
  </si>
  <si>
    <t>Črtomir</t>
  </si>
  <si>
    <t>Rozman</t>
  </si>
  <si>
    <t xml:space="preserve">1. LETNIK, 1. semester </t>
  </si>
  <si>
    <t>Projektni management (prenosljive vsebine)</t>
  </si>
  <si>
    <t>Karmen</t>
  </si>
  <si>
    <t>Pažek</t>
  </si>
  <si>
    <t>Individualno raziskovalno delo - seminar literatura</t>
  </si>
  <si>
    <t>18 (3)</t>
  </si>
  <si>
    <t>Izbran mentor</t>
  </si>
  <si>
    <t>Individualno raziskovalno delo - seminar metodologija</t>
  </si>
  <si>
    <t>6(3)</t>
  </si>
  <si>
    <t xml:space="preserve">1. LETNIK, 2. semester </t>
  </si>
  <si>
    <t>Skupaj I</t>
  </si>
  <si>
    <t>IV. IZBIRNI PREDMETI</t>
  </si>
  <si>
    <t>Politična ekonomija kmetijstva</t>
  </si>
  <si>
    <t>Emil</t>
  </si>
  <si>
    <t>Erjavec</t>
  </si>
  <si>
    <t>Modeliranje in simulacija sistemov  ter razvoj strategij</t>
  </si>
  <si>
    <t>Andrej</t>
  </si>
  <si>
    <t>Škraba</t>
  </si>
  <si>
    <t>Marketing in konkurenčnost v agroživilstvu</t>
  </si>
  <si>
    <t>Martin</t>
  </si>
  <si>
    <t>Pavlovič</t>
  </si>
  <si>
    <t>Izbrane vsebine iz managementa v kmetijstvu</t>
  </si>
  <si>
    <t>Izbrana poglavja v kmetijski politiki</t>
  </si>
  <si>
    <t>Jernej</t>
  </si>
  <si>
    <t>Turk</t>
  </si>
  <si>
    <t xml:space="preserve">Medsektorsko povezovanje kmetijstva in turizma </t>
  </si>
  <si>
    <t>Lazar</t>
  </si>
  <si>
    <t>Pavić</t>
  </si>
  <si>
    <t>Aplikacijske raziskave s področja razvoja podeželja</t>
  </si>
  <si>
    <t>Prišenk</t>
  </si>
  <si>
    <t xml:space="preserve">Računalniški sistemi v preciznem kmetijstvu </t>
  </si>
  <si>
    <t>Jurij</t>
  </si>
  <si>
    <t>Rakun</t>
  </si>
  <si>
    <t>Raziskave v kmetijskem podjetništvu</t>
  </si>
  <si>
    <t>Jasna</t>
  </si>
  <si>
    <t>Auer Antončič</t>
  </si>
  <si>
    <t>Trajnostni, zeleni in družbeno odgovorni razvoj podeželja</t>
  </si>
  <si>
    <t>Maja</t>
  </si>
  <si>
    <t>Borlinič Gačnik</t>
  </si>
  <si>
    <t>Podeželske študije in hrana</t>
  </si>
  <si>
    <t>Andreja</t>
  </si>
  <si>
    <t>Borec</t>
  </si>
  <si>
    <t>Skupaj IV</t>
  </si>
  <si>
    <t>Letnik skupaj</t>
  </si>
  <si>
    <t>2. LETNIK</t>
  </si>
  <si>
    <t xml:space="preserve">Individualno raziskovalno delo I - doktorska disertacija </t>
  </si>
  <si>
    <t>30 (3)</t>
  </si>
  <si>
    <t xml:space="preserve">2. LETNIK 3. semester </t>
  </si>
  <si>
    <t xml:space="preserve">Individualno raziskovalno delo II - doktorska disertacija </t>
  </si>
  <si>
    <t xml:space="preserve">2. LETNIK 4. semester </t>
  </si>
  <si>
    <t>3. LETNIK</t>
  </si>
  <si>
    <t xml:space="preserve">Individualno raziskovalno delo III - doktorska disertacija </t>
  </si>
  <si>
    <t xml:space="preserve">3. LETNIK, 5. Semester </t>
  </si>
  <si>
    <t xml:space="preserve">Individualno raziskovalno delo IV - doktorska disertacija </t>
  </si>
  <si>
    <t xml:space="preserve">3. LETNIK, 6. Semester </t>
  </si>
  <si>
    <t>4. LETNIK</t>
  </si>
  <si>
    <t xml:space="preserve">Individualno raziskovalno delo V - doktorska disertacija </t>
  </si>
  <si>
    <t xml:space="preserve">4. LETNIK, 7. Semester </t>
  </si>
  <si>
    <t>Doktorska disertacija</t>
  </si>
  <si>
    <t xml:space="preserve">4. LETNIK, 8. semester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</si>
</sst>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sz val="10"/>
      <name val="Aptos Narrow"/>
      <family val="2"/>
      <charset val="238"/>
      <scheme val="minor"/>
    </font>
    <font>
      <sz val="7.5"/>
      <color rgb="FF000000"/>
      <name val="Aptos Narrow"/>
      <family val="2"/>
      <charset val="238"/>
      <scheme val="minor"/>
    </font>
    <font>
      <b/>
      <sz val="7.5"/>
      <color rgb="FF000000"/>
      <name val="Aptos Narrow"/>
      <family val="2"/>
      <charset val="238"/>
      <scheme val="minor"/>
    </font>
    <font>
      <sz val="7.5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7"/>
      <color theme="0" tint="-0.499984740745262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i/>
      <sz val="10"/>
      <color rgb="FF000000"/>
      <name val="Aptos Narrow"/>
      <family val="2"/>
      <charset val="238"/>
      <scheme val="minor"/>
    </font>
    <font>
      <sz val="10"/>
      <name val="Calibri"/>
      <family val="2"/>
      <charset val="238"/>
    </font>
    <font>
      <i/>
      <sz val="10"/>
      <name val="Aptos Narrow"/>
      <family val="2"/>
      <charset val="238"/>
      <scheme val="minor"/>
    </font>
    <font>
      <b/>
      <i/>
      <sz val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b/>
      <sz val="10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7" fillId="5" borderId="22" xfId="0" applyFont="1" applyFill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1" fillId="6" borderId="23" xfId="0" applyFont="1" applyFill="1" applyBorder="1" applyAlignment="1">
      <alignment horizontal="left" wrapText="1"/>
    </xf>
    <xf numFmtId="0" fontId="1" fillId="6" borderId="23" xfId="0" applyFont="1" applyFill="1" applyBorder="1" applyAlignment="1">
      <alignment horizontal="left" wrapText="1"/>
    </xf>
    <xf numFmtId="0" fontId="1" fillId="6" borderId="23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6" fillId="7" borderId="23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5" fillId="0" borderId="23" xfId="0" applyFont="1" applyBorder="1" applyAlignment="1">
      <alignment horizontal="left" wrapText="1"/>
    </xf>
    <xf numFmtId="0" fontId="15" fillId="0" borderId="23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7" fillId="8" borderId="23" xfId="0" applyFont="1" applyFill="1" applyBorder="1" applyAlignment="1">
      <alignment horizontal="left" wrapText="1"/>
    </xf>
    <xf numFmtId="0" fontId="7" fillId="5" borderId="23" xfId="0" applyFont="1" applyFill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8BE8-CD22-424A-8639-52F15FD46CD7}">
  <sheetPr codeName="List12"/>
  <dimension ref="A1:N45"/>
  <sheetViews>
    <sheetView tabSelected="1" view="pageLayout" topLeftCell="A34" zoomScale="75" zoomScaleNormal="60" zoomScaleSheetLayoutView="50" zoomScalePageLayoutView="75" workbookViewId="0">
      <selection sqref="A1:N1"/>
    </sheetView>
  </sheetViews>
  <sheetFormatPr defaultColWidth="4.5703125" defaultRowHeight="13.5" x14ac:dyDescent="0.25"/>
  <cols>
    <col min="1" max="1" width="5.7109375" style="70" customWidth="1"/>
    <col min="2" max="2" width="25.7109375" style="70" customWidth="1"/>
    <col min="3" max="5" width="4.7109375" style="71" customWidth="1"/>
    <col min="6" max="8" width="3.28515625" style="72" customWidth="1"/>
    <col min="9" max="11" width="5.7109375" style="71" customWidth="1"/>
    <col min="12" max="12" width="10.7109375" style="4" customWidth="1"/>
    <col min="13" max="13" width="10.7109375" style="71" customWidth="1"/>
    <col min="14" max="14" width="21.7109375" style="73" customWidth="1"/>
    <col min="15" max="16384" width="4.5703125" style="8"/>
  </cols>
  <sheetData>
    <row r="1" spans="1:14" s="4" customFormat="1" ht="14.2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4.25" thickBo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s="18" customFormat="1" ht="11.25" thickBot="1" x14ac:dyDescent="0.25">
      <c r="A3" s="9" t="s">
        <v>2</v>
      </c>
      <c r="B3" s="10" t="s">
        <v>3</v>
      </c>
      <c r="C3" s="11" t="s">
        <v>4</v>
      </c>
      <c r="D3" s="12"/>
      <c r="E3" s="13"/>
      <c r="F3" s="14" t="s">
        <v>5</v>
      </c>
      <c r="G3" s="14" t="s">
        <v>6</v>
      </c>
      <c r="H3" s="14" t="s">
        <v>7</v>
      </c>
      <c r="I3" s="11"/>
      <c r="J3" s="12"/>
      <c r="K3" s="13"/>
      <c r="L3" s="15" t="s">
        <v>8</v>
      </c>
      <c r="M3" s="16" t="s">
        <v>9</v>
      </c>
      <c r="N3" s="17" t="s">
        <v>10</v>
      </c>
    </row>
    <row r="4" spans="1:14" s="18" customFormat="1" ht="10.5" x14ac:dyDescent="0.2">
      <c r="A4" s="19"/>
      <c r="B4" s="20"/>
      <c r="C4" s="21" t="s">
        <v>11</v>
      </c>
      <c r="D4" s="22"/>
      <c r="E4" s="23"/>
      <c r="F4" s="24"/>
      <c r="G4" s="24"/>
      <c r="H4" s="24"/>
      <c r="I4" s="25" t="s">
        <v>12</v>
      </c>
      <c r="J4" s="25" t="s">
        <v>13</v>
      </c>
      <c r="K4" s="25" t="s">
        <v>14</v>
      </c>
      <c r="L4" s="26"/>
      <c r="M4" s="27"/>
      <c r="N4" s="28"/>
    </row>
    <row r="5" spans="1:14" s="18" customFormat="1" ht="11.25" thickBot="1" x14ac:dyDescent="0.25">
      <c r="A5" s="19"/>
      <c r="B5" s="20"/>
      <c r="C5" s="29"/>
      <c r="D5" s="30"/>
      <c r="E5" s="31"/>
      <c r="F5" s="24"/>
      <c r="G5" s="24"/>
      <c r="H5" s="24"/>
      <c r="I5" s="32"/>
      <c r="J5" s="32"/>
      <c r="K5" s="32"/>
      <c r="L5" s="26"/>
      <c r="M5" s="27"/>
      <c r="N5" s="28"/>
    </row>
    <row r="6" spans="1:14" s="18" customFormat="1" ht="11.25" thickBot="1" x14ac:dyDescent="0.25">
      <c r="A6" s="33"/>
      <c r="B6" s="34"/>
      <c r="C6" s="35" t="s">
        <v>15</v>
      </c>
      <c r="D6" s="35" t="s">
        <v>16</v>
      </c>
      <c r="E6" s="35" t="s">
        <v>17</v>
      </c>
      <c r="F6" s="36"/>
      <c r="G6" s="36"/>
      <c r="H6" s="36"/>
      <c r="I6" s="37"/>
      <c r="J6" s="37"/>
      <c r="K6" s="37"/>
      <c r="L6" s="38"/>
      <c r="M6" s="39"/>
      <c r="N6" s="40"/>
    </row>
    <row r="7" spans="1:14" x14ac:dyDescent="0.25">
      <c r="A7" s="41"/>
      <c r="B7" s="42" t="s">
        <v>18</v>
      </c>
      <c r="C7" s="43"/>
      <c r="D7" s="43"/>
      <c r="E7" s="43"/>
      <c r="F7" s="44"/>
      <c r="G7" s="44"/>
      <c r="H7" s="44"/>
      <c r="I7" s="43"/>
      <c r="J7" s="43"/>
      <c r="K7" s="43"/>
      <c r="L7" s="45"/>
      <c r="M7" s="43"/>
      <c r="N7" s="46"/>
    </row>
    <row r="8" spans="1:14" x14ac:dyDescent="0.25">
      <c r="A8" s="47"/>
      <c r="B8" s="48" t="s">
        <v>19</v>
      </c>
      <c r="C8" s="49"/>
      <c r="D8" s="49"/>
      <c r="E8" s="49"/>
      <c r="F8" s="50"/>
      <c r="G8" s="50"/>
      <c r="H8" s="50"/>
      <c r="I8" s="49"/>
      <c r="J8" s="49"/>
      <c r="K8" s="49"/>
      <c r="L8" s="51"/>
      <c r="M8" s="49"/>
      <c r="N8" s="52"/>
    </row>
    <row r="9" spans="1:14" ht="26.25" x14ac:dyDescent="0.25">
      <c r="A9" s="53">
        <v>8165</v>
      </c>
      <c r="B9" s="54" t="s">
        <v>20</v>
      </c>
      <c r="C9" s="55">
        <v>10</v>
      </c>
      <c r="D9" s="55">
        <v>5</v>
      </c>
      <c r="E9" s="55" t="s">
        <v>21</v>
      </c>
      <c r="F9" s="50" t="s">
        <v>22</v>
      </c>
      <c r="G9" s="50" t="s">
        <v>22</v>
      </c>
      <c r="H9" s="50" t="s">
        <v>22</v>
      </c>
      <c r="I9" s="55">
        <v>135</v>
      </c>
      <c r="J9" s="55">
        <f>SUM(C9,D9,E9,I9)</f>
        <v>150</v>
      </c>
      <c r="K9" s="55">
        <v>6</v>
      </c>
      <c r="L9" s="56" t="s">
        <v>23</v>
      </c>
      <c r="M9" s="55" t="s">
        <v>24</v>
      </c>
      <c r="N9" s="57" t="s">
        <v>25</v>
      </c>
    </row>
    <row r="10" spans="1:14" s="58" customFormat="1" ht="26.25" x14ac:dyDescent="0.25">
      <c r="A10" s="53">
        <v>8166</v>
      </c>
      <c r="B10" s="54" t="s">
        <v>26</v>
      </c>
      <c r="C10" s="55">
        <v>10</v>
      </c>
      <c r="D10" s="55">
        <v>5</v>
      </c>
      <c r="E10" s="55" t="s">
        <v>21</v>
      </c>
      <c r="F10" s="50" t="s">
        <v>22</v>
      </c>
      <c r="G10" s="50" t="s">
        <v>22</v>
      </c>
      <c r="H10" s="50" t="s">
        <v>22</v>
      </c>
      <c r="I10" s="55">
        <v>135</v>
      </c>
      <c r="J10" s="55">
        <v>150</v>
      </c>
      <c r="K10" s="55">
        <v>6</v>
      </c>
      <c r="L10" s="56" t="s">
        <v>27</v>
      </c>
      <c r="M10" s="55" t="s">
        <v>28</v>
      </c>
      <c r="N10" s="57" t="s">
        <v>25</v>
      </c>
    </row>
    <row r="11" spans="1:14" s="58" customFormat="1" ht="26.25" x14ac:dyDescent="0.25">
      <c r="A11" s="53">
        <v>8167</v>
      </c>
      <c r="B11" s="54" t="s">
        <v>29</v>
      </c>
      <c r="C11" s="55" t="s">
        <v>21</v>
      </c>
      <c r="D11" s="55">
        <v>5</v>
      </c>
      <c r="E11" s="55" t="s">
        <v>21</v>
      </c>
      <c r="F11" s="50" t="s">
        <v>22</v>
      </c>
      <c r="G11" s="50" t="s">
        <v>22</v>
      </c>
      <c r="H11" s="50" t="s">
        <v>22</v>
      </c>
      <c r="I11" s="55">
        <v>445</v>
      </c>
      <c r="J11" s="55">
        <f>SUM(C11,D11,E11,I11)</f>
        <v>450</v>
      </c>
      <c r="K11" s="55" t="s">
        <v>30</v>
      </c>
      <c r="L11" s="56"/>
      <c r="M11" s="55" t="s">
        <v>31</v>
      </c>
      <c r="N11" s="57" t="s">
        <v>25</v>
      </c>
    </row>
    <row r="12" spans="1:14" ht="26.25" x14ac:dyDescent="0.25">
      <c r="A12" s="53">
        <v>8168</v>
      </c>
      <c r="B12" s="54" t="s">
        <v>32</v>
      </c>
      <c r="C12" s="55" t="s">
        <v>22</v>
      </c>
      <c r="D12" s="55">
        <v>5</v>
      </c>
      <c r="E12" s="55" t="s">
        <v>21</v>
      </c>
      <c r="F12" s="50" t="s">
        <v>22</v>
      </c>
      <c r="G12" s="50" t="s">
        <v>22</v>
      </c>
      <c r="H12" s="50" t="s">
        <v>22</v>
      </c>
      <c r="I12" s="55">
        <f>6*25-D12</f>
        <v>145</v>
      </c>
      <c r="J12" s="55">
        <f>SUM(C12,D12,E12,I12)</f>
        <v>150</v>
      </c>
      <c r="K12" s="55" t="s">
        <v>33</v>
      </c>
      <c r="L12" s="56"/>
      <c r="M12" s="55" t="s">
        <v>31</v>
      </c>
      <c r="N12" s="57" t="s">
        <v>34</v>
      </c>
    </row>
    <row r="13" spans="1:14" x14ac:dyDescent="0.25">
      <c r="A13" s="47"/>
      <c r="B13" s="59" t="s">
        <v>35</v>
      </c>
      <c r="C13" s="49">
        <f t="shared" ref="C13:J13" si="0">SUM(C9:C12)</f>
        <v>20</v>
      </c>
      <c r="D13" s="49">
        <f t="shared" si="0"/>
        <v>20</v>
      </c>
      <c r="E13" s="49">
        <f t="shared" si="0"/>
        <v>0</v>
      </c>
      <c r="F13" s="50"/>
      <c r="G13" s="50"/>
      <c r="H13" s="50"/>
      <c r="I13" s="49">
        <f t="shared" si="0"/>
        <v>860</v>
      </c>
      <c r="J13" s="49">
        <f t="shared" si="0"/>
        <v>900</v>
      </c>
      <c r="K13" s="49">
        <v>36</v>
      </c>
      <c r="L13" s="51"/>
      <c r="M13" s="49"/>
      <c r="N13" s="52"/>
    </row>
    <row r="14" spans="1:14" x14ac:dyDescent="0.25">
      <c r="A14" s="47"/>
      <c r="B14" s="48" t="s">
        <v>36</v>
      </c>
      <c r="C14" s="49"/>
      <c r="D14" s="49"/>
      <c r="E14" s="49"/>
      <c r="F14" s="50"/>
      <c r="G14" s="50"/>
      <c r="H14" s="50"/>
      <c r="I14" s="49"/>
      <c r="J14" s="49"/>
      <c r="K14" s="49"/>
      <c r="L14" s="51"/>
      <c r="M14" s="49"/>
      <c r="N14" s="52"/>
    </row>
    <row r="15" spans="1:14" s="60" customFormat="1" x14ac:dyDescent="0.25">
      <c r="A15" s="53">
        <v>8169</v>
      </c>
      <c r="B15" s="54" t="s">
        <v>37</v>
      </c>
      <c r="C15" s="55">
        <v>10</v>
      </c>
      <c r="D15" s="55">
        <v>5</v>
      </c>
      <c r="E15" s="55" t="s">
        <v>21</v>
      </c>
      <c r="F15" s="50" t="s">
        <v>22</v>
      </c>
      <c r="G15" s="50" t="s">
        <v>22</v>
      </c>
      <c r="H15" s="50" t="s">
        <v>22</v>
      </c>
      <c r="I15" s="55">
        <f>24*25-D15-C15</f>
        <v>585</v>
      </c>
      <c r="J15" s="55">
        <f t="shared" ref="J15:J25" si="1">K15*25</f>
        <v>600</v>
      </c>
      <c r="K15" s="55">
        <v>24</v>
      </c>
      <c r="L15" s="56" t="s">
        <v>38</v>
      </c>
      <c r="M15" s="55" t="s">
        <v>39</v>
      </c>
      <c r="N15" s="57" t="s">
        <v>34</v>
      </c>
    </row>
    <row r="16" spans="1:14" ht="26.25" x14ac:dyDescent="0.25">
      <c r="A16" s="61">
        <v>8171</v>
      </c>
      <c r="B16" s="62" t="s">
        <v>40</v>
      </c>
      <c r="C16" s="57">
        <v>10</v>
      </c>
      <c r="D16" s="57">
        <v>5</v>
      </c>
      <c r="E16" s="57" t="s">
        <v>21</v>
      </c>
      <c r="F16" s="50" t="s">
        <v>22</v>
      </c>
      <c r="G16" s="50" t="s">
        <v>22</v>
      </c>
      <c r="H16" s="50" t="s">
        <v>22</v>
      </c>
      <c r="I16" s="57">
        <f>24*25-D16-C16</f>
        <v>585</v>
      </c>
      <c r="J16" s="55">
        <f t="shared" si="1"/>
        <v>600</v>
      </c>
      <c r="K16" s="57">
        <v>24</v>
      </c>
      <c r="L16" s="56" t="s">
        <v>41</v>
      </c>
      <c r="M16" s="57" t="s">
        <v>42</v>
      </c>
      <c r="N16" s="57" t="s">
        <v>34</v>
      </c>
    </row>
    <row r="17" spans="1:14" ht="26.25" x14ac:dyDescent="0.25">
      <c r="A17" s="61">
        <v>8172</v>
      </c>
      <c r="B17" s="62" t="s">
        <v>43</v>
      </c>
      <c r="C17" s="57">
        <v>10</v>
      </c>
      <c r="D17" s="57">
        <v>5</v>
      </c>
      <c r="E17" s="57" t="s">
        <v>21</v>
      </c>
      <c r="F17" s="50" t="s">
        <v>22</v>
      </c>
      <c r="G17" s="50" t="s">
        <v>22</v>
      </c>
      <c r="H17" s="50" t="s">
        <v>22</v>
      </c>
      <c r="I17" s="57">
        <f>24*25-D17-C17</f>
        <v>585</v>
      </c>
      <c r="J17" s="55">
        <f t="shared" si="1"/>
        <v>600</v>
      </c>
      <c r="K17" s="57">
        <v>24</v>
      </c>
      <c r="L17" s="56" t="s">
        <v>44</v>
      </c>
      <c r="M17" s="57" t="s">
        <v>45</v>
      </c>
      <c r="N17" s="57" t="s">
        <v>34</v>
      </c>
    </row>
    <row r="18" spans="1:14" ht="26.25" x14ac:dyDescent="0.25">
      <c r="A18" s="61">
        <v>8173</v>
      </c>
      <c r="B18" s="62" t="s">
        <v>46</v>
      </c>
      <c r="C18" s="57">
        <v>10</v>
      </c>
      <c r="D18" s="57">
        <v>5</v>
      </c>
      <c r="E18" s="57" t="s">
        <v>21</v>
      </c>
      <c r="F18" s="50" t="s">
        <v>22</v>
      </c>
      <c r="G18" s="50" t="s">
        <v>22</v>
      </c>
      <c r="H18" s="50" t="s">
        <v>22</v>
      </c>
      <c r="I18" s="57">
        <f>24*25-D18-C18</f>
        <v>585</v>
      </c>
      <c r="J18" s="55">
        <f t="shared" si="1"/>
        <v>600</v>
      </c>
      <c r="K18" s="57">
        <v>24</v>
      </c>
      <c r="L18" s="56" t="s">
        <v>27</v>
      </c>
      <c r="M18" s="57" t="s">
        <v>28</v>
      </c>
      <c r="N18" s="57" t="s">
        <v>34</v>
      </c>
    </row>
    <row r="19" spans="1:14" ht="26.25" x14ac:dyDescent="0.25">
      <c r="A19" s="61">
        <v>8174</v>
      </c>
      <c r="B19" s="62" t="s">
        <v>47</v>
      </c>
      <c r="C19" s="57">
        <v>10</v>
      </c>
      <c r="D19" s="57">
        <v>5</v>
      </c>
      <c r="E19" s="57" t="s">
        <v>21</v>
      </c>
      <c r="F19" s="50" t="s">
        <v>22</v>
      </c>
      <c r="G19" s="50" t="s">
        <v>22</v>
      </c>
      <c r="H19" s="50" t="s">
        <v>22</v>
      </c>
      <c r="I19" s="57">
        <f>24*25-D19-C19</f>
        <v>585</v>
      </c>
      <c r="J19" s="55">
        <f t="shared" si="1"/>
        <v>600</v>
      </c>
      <c r="K19" s="57">
        <v>24</v>
      </c>
      <c r="L19" s="56" t="s">
        <v>48</v>
      </c>
      <c r="M19" s="57" t="s">
        <v>49</v>
      </c>
      <c r="N19" s="57" t="s">
        <v>34</v>
      </c>
    </row>
    <row r="20" spans="1:14" ht="26.25" x14ac:dyDescent="0.25">
      <c r="A20" s="61">
        <v>8221</v>
      </c>
      <c r="B20" s="62" t="s">
        <v>50</v>
      </c>
      <c r="C20" s="57">
        <v>10</v>
      </c>
      <c r="D20" s="57">
        <v>5</v>
      </c>
      <c r="E20" s="57" t="s">
        <v>21</v>
      </c>
      <c r="F20" s="50" t="s">
        <v>21</v>
      </c>
      <c r="G20" s="50" t="s">
        <v>21</v>
      </c>
      <c r="H20" s="50" t="s">
        <v>21</v>
      </c>
      <c r="I20" s="57">
        <v>585</v>
      </c>
      <c r="J20" s="55">
        <f t="shared" si="1"/>
        <v>600</v>
      </c>
      <c r="K20" s="57">
        <v>24</v>
      </c>
      <c r="L20" s="56" t="s">
        <v>51</v>
      </c>
      <c r="M20" s="57" t="s">
        <v>52</v>
      </c>
      <c r="N20" s="57" t="s">
        <v>34</v>
      </c>
    </row>
    <row r="21" spans="1:14" s="58" customFormat="1" ht="26.25" x14ac:dyDescent="0.25">
      <c r="A21" s="53">
        <v>8175</v>
      </c>
      <c r="B21" s="54" t="s">
        <v>53</v>
      </c>
      <c r="C21" s="55">
        <v>10</v>
      </c>
      <c r="D21" s="55">
        <v>5</v>
      </c>
      <c r="E21" s="55" t="s">
        <v>21</v>
      </c>
      <c r="F21" s="50" t="s">
        <v>22</v>
      </c>
      <c r="G21" s="50" t="s">
        <v>22</v>
      </c>
      <c r="H21" s="50" t="s">
        <v>22</v>
      </c>
      <c r="I21" s="55">
        <f>24*25-D21-C21</f>
        <v>585</v>
      </c>
      <c r="J21" s="55">
        <f t="shared" si="1"/>
        <v>600</v>
      </c>
      <c r="K21" s="55">
        <v>24</v>
      </c>
      <c r="L21" s="56" t="s">
        <v>48</v>
      </c>
      <c r="M21" s="55" t="s">
        <v>54</v>
      </c>
      <c r="N21" s="57" t="s">
        <v>34</v>
      </c>
    </row>
    <row r="22" spans="1:14" s="58" customFormat="1" ht="26.25" x14ac:dyDescent="0.25">
      <c r="A22" s="61">
        <v>8218</v>
      </c>
      <c r="B22" s="62" t="s">
        <v>55</v>
      </c>
      <c r="C22" s="57">
        <v>10</v>
      </c>
      <c r="D22" s="57">
        <v>5</v>
      </c>
      <c r="E22" s="57" t="s">
        <v>21</v>
      </c>
      <c r="F22" s="50" t="s">
        <v>21</v>
      </c>
      <c r="G22" s="50" t="s">
        <v>21</v>
      </c>
      <c r="H22" s="50" t="s">
        <v>21</v>
      </c>
      <c r="I22" s="55">
        <f>24*25-D22-C22</f>
        <v>585</v>
      </c>
      <c r="J22" s="55">
        <f t="shared" si="1"/>
        <v>600</v>
      </c>
      <c r="K22" s="55">
        <v>24</v>
      </c>
      <c r="L22" s="56" t="s">
        <v>56</v>
      </c>
      <c r="M22" s="57" t="s">
        <v>57</v>
      </c>
      <c r="N22" s="57" t="s">
        <v>34</v>
      </c>
    </row>
    <row r="23" spans="1:14" s="60" customFormat="1" ht="26.25" x14ac:dyDescent="0.25">
      <c r="A23" s="61">
        <v>8225</v>
      </c>
      <c r="B23" s="62" t="s">
        <v>58</v>
      </c>
      <c r="C23" s="57">
        <v>10</v>
      </c>
      <c r="D23" s="57">
        <v>5</v>
      </c>
      <c r="E23" s="57" t="s">
        <v>21</v>
      </c>
      <c r="F23" s="50" t="s">
        <v>22</v>
      </c>
      <c r="G23" s="50" t="s">
        <v>22</v>
      </c>
      <c r="H23" s="50" t="s">
        <v>22</v>
      </c>
      <c r="I23" s="55">
        <f>24*25-D23-C23</f>
        <v>585</v>
      </c>
      <c r="J23" s="55">
        <f t="shared" si="1"/>
        <v>600</v>
      </c>
      <c r="K23" s="55">
        <v>24</v>
      </c>
      <c r="L23" s="56" t="s">
        <v>59</v>
      </c>
      <c r="M23" s="57" t="s">
        <v>60</v>
      </c>
      <c r="N23" s="57" t="s">
        <v>34</v>
      </c>
    </row>
    <row r="24" spans="1:14" s="60" customFormat="1" ht="26.25" x14ac:dyDescent="0.25">
      <c r="A24" s="61">
        <v>8226</v>
      </c>
      <c r="B24" s="62" t="s">
        <v>61</v>
      </c>
      <c r="C24" s="57">
        <v>10</v>
      </c>
      <c r="D24" s="57">
        <v>5</v>
      </c>
      <c r="E24" s="57" t="s">
        <v>21</v>
      </c>
      <c r="F24" s="50" t="s">
        <v>22</v>
      </c>
      <c r="G24" s="50" t="s">
        <v>22</v>
      </c>
      <c r="H24" s="50" t="s">
        <v>22</v>
      </c>
      <c r="I24" s="55">
        <f>24*25-D24-C24</f>
        <v>585</v>
      </c>
      <c r="J24" s="55">
        <f t="shared" si="1"/>
        <v>600</v>
      </c>
      <c r="K24" s="55">
        <v>24</v>
      </c>
      <c r="L24" s="56" t="s">
        <v>62</v>
      </c>
      <c r="M24" s="57" t="s">
        <v>63</v>
      </c>
      <c r="N24" s="57" t="s">
        <v>34</v>
      </c>
    </row>
    <row r="25" spans="1:14" s="60" customFormat="1" ht="30" x14ac:dyDescent="0.25">
      <c r="A25" s="63">
        <v>8170</v>
      </c>
      <c r="B25" s="64" t="s">
        <v>64</v>
      </c>
      <c r="C25" s="65">
        <v>10</v>
      </c>
      <c r="D25" s="65">
        <v>5</v>
      </c>
      <c r="E25" s="65" t="s">
        <v>21</v>
      </c>
      <c r="F25" s="50" t="s">
        <v>22</v>
      </c>
      <c r="G25" s="50" t="s">
        <v>22</v>
      </c>
      <c r="H25" s="50" t="s">
        <v>22</v>
      </c>
      <c r="I25" s="66">
        <v>585</v>
      </c>
      <c r="J25" s="67">
        <f t="shared" si="1"/>
        <v>600</v>
      </c>
      <c r="K25" s="67">
        <v>24</v>
      </c>
      <c r="L25" s="56" t="s">
        <v>65</v>
      </c>
      <c r="M25" s="65" t="s">
        <v>66</v>
      </c>
      <c r="N25" s="57" t="s">
        <v>34</v>
      </c>
    </row>
    <row r="26" spans="1:14" x14ac:dyDescent="0.25">
      <c r="A26" s="47"/>
      <c r="B26" s="59" t="s">
        <v>67</v>
      </c>
      <c r="C26" s="49"/>
      <c r="D26" s="49"/>
      <c r="E26" s="49"/>
      <c r="F26" s="50"/>
      <c r="G26" s="50"/>
      <c r="H26" s="50"/>
      <c r="I26" s="49"/>
      <c r="J26" s="49"/>
      <c r="K26" s="49">
        <v>24</v>
      </c>
      <c r="L26" s="51"/>
      <c r="M26" s="49"/>
      <c r="N26" s="52"/>
    </row>
    <row r="27" spans="1:14" x14ac:dyDescent="0.25">
      <c r="A27" s="47"/>
      <c r="B27" s="68" t="s">
        <v>68</v>
      </c>
      <c r="C27" s="49">
        <f>SUM(C13,C26)</f>
        <v>20</v>
      </c>
      <c r="D27" s="49">
        <f t="shared" ref="D27:K27" si="2">SUM(D13,D26)</f>
        <v>20</v>
      </c>
      <c r="E27" s="49">
        <f t="shared" si="2"/>
        <v>0</v>
      </c>
      <c r="F27" s="49">
        <f t="shared" si="2"/>
        <v>0</v>
      </c>
      <c r="G27" s="49">
        <f t="shared" si="2"/>
        <v>0</v>
      </c>
      <c r="H27" s="49">
        <f t="shared" si="2"/>
        <v>0</v>
      </c>
      <c r="I27" s="49">
        <f t="shared" si="2"/>
        <v>860</v>
      </c>
      <c r="J27" s="49">
        <f t="shared" si="2"/>
        <v>900</v>
      </c>
      <c r="K27" s="49">
        <f t="shared" si="2"/>
        <v>60</v>
      </c>
      <c r="L27" s="51"/>
      <c r="M27" s="49"/>
      <c r="N27" s="52"/>
    </row>
    <row r="28" spans="1:14" x14ac:dyDescent="0.25">
      <c r="A28" s="47"/>
      <c r="B28" s="69" t="s">
        <v>69</v>
      </c>
      <c r="C28" s="49"/>
      <c r="D28" s="49"/>
      <c r="E28" s="49"/>
      <c r="F28" s="50"/>
      <c r="G28" s="50"/>
      <c r="H28" s="50"/>
      <c r="I28" s="49"/>
      <c r="J28" s="49"/>
      <c r="K28" s="49"/>
      <c r="L28" s="51"/>
      <c r="M28" s="49"/>
      <c r="N28" s="52"/>
    </row>
    <row r="29" spans="1:14" x14ac:dyDescent="0.25">
      <c r="A29" s="47"/>
      <c r="B29" s="48" t="s">
        <v>19</v>
      </c>
      <c r="C29" s="49"/>
      <c r="D29" s="49"/>
      <c r="E29" s="49"/>
      <c r="F29" s="50"/>
      <c r="G29" s="50"/>
      <c r="H29" s="50"/>
      <c r="I29" s="49"/>
      <c r="J29" s="49"/>
      <c r="K29" s="49"/>
      <c r="L29" s="51"/>
      <c r="M29" s="49"/>
      <c r="N29" s="52"/>
    </row>
    <row r="30" spans="1:14" ht="26.25" x14ac:dyDescent="0.25">
      <c r="A30" s="53">
        <v>8176</v>
      </c>
      <c r="B30" s="54" t="s">
        <v>70</v>
      </c>
      <c r="C30" s="55" t="s">
        <v>22</v>
      </c>
      <c r="D30" s="55">
        <v>10</v>
      </c>
      <c r="E30" s="55" t="s">
        <v>22</v>
      </c>
      <c r="F30" s="50" t="s">
        <v>22</v>
      </c>
      <c r="G30" s="50" t="s">
        <v>22</v>
      </c>
      <c r="H30" s="50" t="s">
        <v>22</v>
      </c>
      <c r="I30" s="55">
        <v>740</v>
      </c>
      <c r="J30" s="55">
        <f>SUM(C30,D30,E30,I30)</f>
        <v>750</v>
      </c>
      <c r="K30" s="55" t="s">
        <v>71</v>
      </c>
      <c r="L30" s="56"/>
      <c r="M30" s="55" t="s">
        <v>31</v>
      </c>
      <c r="N30" s="57" t="s">
        <v>72</v>
      </c>
    </row>
    <row r="31" spans="1:14" s="60" customFormat="1" ht="26.25" x14ac:dyDescent="0.25">
      <c r="A31" s="53">
        <v>8177</v>
      </c>
      <c r="B31" s="54" t="s">
        <v>73</v>
      </c>
      <c r="C31" s="55" t="s">
        <v>22</v>
      </c>
      <c r="D31" s="55">
        <v>10</v>
      </c>
      <c r="E31" s="55" t="s">
        <v>22</v>
      </c>
      <c r="F31" s="50" t="s">
        <v>22</v>
      </c>
      <c r="G31" s="50" t="s">
        <v>22</v>
      </c>
      <c r="H31" s="50" t="s">
        <v>22</v>
      </c>
      <c r="I31" s="55">
        <v>740</v>
      </c>
      <c r="J31" s="55">
        <f>SUM(C31,D31,E31,I31)</f>
        <v>750</v>
      </c>
      <c r="K31" s="55" t="s">
        <v>71</v>
      </c>
      <c r="L31" s="56"/>
      <c r="M31" s="55" t="s">
        <v>31</v>
      </c>
      <c r="N31" s="57" t="s">
        <v>74</v>
      </c>
    </row>
    <row r="32" spans="1:14" x14ac:dyDescent="0.25">
      <c r="A32" s="47"/>
      <c r="B32" s="59" t="s">
        <v>35</v>
      </c>
      <c r="C32" s="49">
        <f t="shared" ref="C32:J32" si="3">SUM(C30:C31)</f>
        <v>0</v>
      </c>
      <c r="D32" s="49">
        <f t="shared" si="3"/>
        <v>20</v>
      </c>
      <c r="E32" s="49">
        <f t="shared" si="3"/>
        <v>0</v>
      </c>
      <c r="F32" s="50"/>
      <c r="G32" s="50"/>
      <c r="H32" s="50"/>
      <c r="I32" s="49">
        <f t="shared" si="3"/>
        <v>1480</v>
      </c>
      <c r="J32" s="49">
        <f t="shared" si="3"/>
        <v>1500</v>
      </c>
      <c r="K32" s="49">
        <v>60</v>
      </c>
      <c r="L32" s="51"/>
      <c r="M32" s="49"/>
      <c r="N32" s="52"/>
    </row>
    <row r="33" spans="1:14" x14ac:dyDescent="0.25">
      <c r="A33" s="47"/>
      <c r="B33" s="68" t="s">
        <v>68</v>
      </c>
      <c r="C33" s="49">
        <f>C32</f>
        <v>0</v>
      </c>
      <c r="D33" s="49">
        <f t="shared" ref="D33:K33" si="4">D32</f>
        <v>20</v>
      </c>
      <c r="E33" s="49">
        <f t="shared" si="4"/>
        <v>0</v>
      </c>
      <c r="F33" s="49">
        <f t="shared" si="4"/>
        <v>0</v>
      </c>
      <c r="G33" s="49">
        <f t="shared" si="4"/>
        <v>0</v>
      </c>
      <c r="H33" s="49">
        <f t="shared" si="4"/>
        <v>0</v>
      </c>
      <c r="I33" s="49">
        <f t="shared" si="4"/>
        <v>1480</v>
      </c>
      <c r="J33" s="49">
        <f t="shared" si="4"/>
        <v>1500</v>
      </c>
      <c r="K33" s="49">
        <f t="shared" si="4"/>
        <v>60</v>
      </c>
      <c r="L33" s="51"/>
      <c r="M33" s="49"/>
      <c r="N33" s="52"/>
    </row>
    <row r="34" spans="1:14" x14ac:dyDescent="0.25">
      <c r="A34" s="47"/>
      <c r="B34" s="69" t="s">
        <v>75</v>
      </c>
      <c r="C34" s="49"/>
      <c r="D34" s="49"/>
      <c r="E34" s="49"/>
      <c r="F34" s="50"/>
      <c r="G34" s="50"/>
      <c r="H34" s="50"/>
      <c r="I34" s="49"/>
      <c r="J34" s="49"/>
      <c r="K34" s="49"/>
      <c r="L34" s="51"/>
      <c r="M34" s="49"/>
      <c r="N34" s="52"/>
    </row>
    <row r="35" spans="1:14" x14ac:dyDescent="0.25">
      <c r="A35" s="47"/>
      <c r="B35" s="48" t="s">
        <v>19</v>
      </c>
      <c r="C35" s="49"/>
      <c r="D35" s="49"/>
      <c r="E35" s="49"/>
      <c r="F35" s="50"/>
      <c r="G35" s="50"/>
      <c r="H35" s="50"/>
      <c r="I35" s="49"/>
      <c r="J35" s="49"/>
      <c r="K35" s="49"/>
      <c r="L35" s="51"/>
      <c r="M35" s="49"/>
      <c r="N35" s="52"/>
    </row>
    <row r="36" spans="1:14" s="58" customFormat="1" ht="26.25" x14ac:dyDescent="0.25">
      <c r="A36" s="61">
        <v>8178</v>
      </c>
      <c r="B36" s="54" t="s">
        <v>76</v>
      </c>
      <c r="C36" s="55" t="s">
        <v>22</v>
      </c>
      <c r="D36" s="55">
        <v>10</v>
      </c>
      <c r="E36" s="55" t="s">
        <v>22</v>
      </c>
      <c r="F36" s="50" t="s">
        <v>22</v>
      </c>
      <c r="G36" s="50" t="s">
        <v>22</v>
      </c>
      <c r="H36" s="50" t="s">
        <v>22</v>
      </c>
      <c r="I36" s="55">
        <v>740</v>
      </c>
      <c r="J36" s="55">
        <f>SUM(C36,D36,E36,I36)</f>
        <v>750</v>
      </c>
      <c r="K36" s="55" t="s">
        <v>71</v>
      </c>
      <c r="L36" s="56"/>
      <c r="M36" s="55" t="s">
        <v>31</v>
      </c>
      <c r="N36" s="57" t="s">
        <v>77</v>
      </c>
    </row>
    <row r="37" spans="1:14" ht="26.25" x14ac:dyDescent="0.25">
      <c r="A37" s="61">
        <v>8219</v>
      </c>
      <c r="B37" s="54" t="s">
        <v>78</v>
      </c>
      <c r="C37" s="55" t="s">
        <v>22</v>
      </c>
      <c r="D37" s="55">
        <v>10</v>
      </c>
      <c r="E37" s="55" t="s">
        <v>22</v>
      </c>
      <c r="F37" s="50" t="s">
        <v>22</v>
      </c>
      <c r="G37" s="50" t="s">
        <v>22</v>
      </c>
      <c r="H37" s="50" t="s">
        <v>22</v>
      </c>
      <c r="I37" s="55">
        <v>740</v>
      </c>
      <c r="J37" s="55">
        <f>SUM(C37,D37,E37,I37)</f>
        <v>750</v>
      </c>
      <c r="K37" s="55" t="s">
        <v>71</v>
      </c>
      <c r="L37" s="56"/>
      <c r="M37" s="55" t="s">
        <v>31</v>
      </c>
      <c r="N37" s="57" t="s">
        <v>79</v>
      </c>
    </row>
    <row r="38" spans="1:14" x14ac:dyDescent="0.25">
      <c r="A38" s="47"/>
      <c r="B38" s="59" t="s">
        <v>35</v>
      </c>
      <c r="C38" s="49">
        <f t="shared" ref="C38:J38" si="5">SUM(C36:C37)</f>
        <v>0</v>
      </c>
      <c r="D38" s="49">
        <f t="shared" si="5"/>
        <v>20</v>
      </c>
      <c r="E38" s="49">
        <f t="shared" si="5"/>
        <v>0</v>
      </c>
      <c r="F38" s="50"/>
      <c r="G38" s="50"/>
      <c r="H38" s="50"/>
      <c r="I38" s="49">
        <f t="shared" si="5"/>
        <v>1480</v>
      </c>
      <c r="J38" s="49">
        <f t="shared" si="5"/>
        <v>1500</v>
      </c>
      <c r="K38" s="49">
        <v>60</v>
      </c>
      <c r="L38" s="51"/>
      <c r="M38" s="49"/>
      <c r="N38" s="52"/>
    </row>
    <row r="39" spans="1:14" x14ac:dyDescent="0.25">
      <c r="A39" s="47"/>
      <c r="B39" s="68" t="s">
        <v>68</v>
      </c>
      <c r="C39" s="49">
        <f>C38</f>
        <v>0</v>
      </c>
      <c r="D39" s="49">
        <f t="shared" ref="D39:K39" si="6">D38</f>
        <v>20</v>
      </c>
      <c r="E39" s="49">
        <f t="shared" si="6"/>
        <v>0</v>
      </c>
      <c r="F39" s="49">
        <f t="shared" si="6"/>
        <v>0</v>
      </c>
      <c r="G39" s="49">
        <f t="shared" si="6"/>
        <v>0</v>
      </c>
      <c r="H39" s="49">
        <f t="shared" si="6"/>
        <v>0</v>
      </c>
      <c r="I39" s="49">
        <f t="shared" si="6"/>
        <v>1480</v>
      </c>
      <c r="J39" s="49">
        <f t="shared" si="6"/>
        <v>1500</v>
      </c>
      <c r="K39" s="49">
        <f t="shared" si="6"/>
        <v>60</v>
      </c>
      <c r="L39" s="51"/>
      <c r="M39" s="49"/>
      <c r="N39" s="52"/>
    </row>
    <row r="40" spans="1:14" x14ac:dyDescent="0.25">
      <c r="A40" s="47"/>
      <c r="B40" s="69" t="s">
        <v>80</v>
      </c>
      <c r="C40" s="49"/>
      <c r="D40" s="49"/>
      <c r="E40" s="49"/>
      <c r="F40" s="50"/>
      <c r="G40" s="50"/>
      <c r="H40" s="50"/>
      <c r="I40" s="49"/>
      <c r="J40" s="49"/>
      <c r="K40" s="49"/>
      <c r="L40" s="51"/>
      <c r="M40" s="49"/>
      <c r="N40" s="52"/>
    </row>
    <row r="41" spans="1:14" x14ac:dyDescent="0.25">
      <c r="A41" s="47"/>
      <c r="B41" s="48" t="s">
        <v>19</v>
      </c>
      <c r="C41" s="49"/>
      <c r="D41" s="49"/>
      <c r="E41" s="49"/>
      <c r="F41" s="50"/>
      <c r="G41" s="50"/>
      <c r="H41" s="50"/>
      <c r="I41" s="49"/>
      <c r="J41" s="49"/>
      <c r="K41" s="49"/>
      <c r="L41" s="51"/>
      <c r="M41" s="49"/>
      <c r="N41" s="52"/>
    </row>
    <row r="42" spans="1:14" ht="26.25" x14ac:dyDescent="0.25">
      <c r="A42" s="61">
        <v>8220</v>
      </c>
      <c r="B42" s="54" t="s">
        <v>81</v>
      </c>
      <c r="C42" s="55" t="s">
        <v>22</v>
      </c>
      <c r="D42" s="55">
        <v>10</v>
      </c>
      <c r="E42" s="55" t="s">
        <v>22</v>
      </c>
      <c r="F42" s="50" t="s">
        <v>22</v>
      </c>
      <c r="G42" s="50" t="s">
        <v>22</v>
      </c>
      <c r="H42" s="50" t="s">
        <v>22</v>
      </c>
      <c r="I42" s="55">
        <v>740</v>
      </c>
      <c r="J42" s="55">
        <f>SUM(C42,D42,E42,I42)</f>
        <v>750</v>
      </c>
      <c r="K42" s="55" t="s">
        <v>71</v>
      </c>
      <c r="L42" s="56"/>
      <c r="M42" s="55" t="s">
        <v>31</v>
      </c>
      <c r="N42" s="57" t="s">
        <v>82</v>
      </c>
    </row>
    <row r="43" spans="1:14" ht="26.25" x14ac:dyDescent="0.25">
      <c r="A43" s="61">
        <v>8196</v>
      </c>
      <c r="B43" s="54" t="s">
        <v>83</v>
      </c>
      <c r="C43" s="55" t="s">
        <v>22</v>
      </c>
      <c r="D43" s="55">
        <v>10</v>
      </c>
      <c r="E43" s="55" t="s">
        <v>22</v>
      </c>
      <c r="F43" s="50" t="s">
        <v>22</v>
      </c>
      <c r="G43" s="50" t="s">
        <v>22</v>
      </c>
      <c r="H43" s="50" t="s">
        <v>22</v>
      </c>
      <c r="I43" s="55">
        <v>740</v>
      </c>
      <c r="J43" s="55">
        <f>SUM(C43,D43,E43,I43)</f>
        <v>750</v>
      </c>
      <c r="K43" s="55" t="s">
        <v>71</v>
      </c>
      <c r="L43" s="56"/>
      <c r="M43" s="55" t="s">
        <v>31</v>
      </c>
      <c r="N43" s="57" t="s">
        <v>84</v>
      </c>
    </row>
    <row r="44" spans="1:14" x14ac:dyDescent="0.25">
      <c r="A44" s="47"/>
      <c r="B44" s="59" t="s">
        <v>35</v>
      </c>
      <c r="C44" s="49">
        <f t="shared" ref="C44:J44" si="7">SUM(C42:C43)</f>
        <v>0</v>
      </c>
      <c r="D44" s="49">
        <f t="shared" si="7"/>
        <v>20</v>
      </c>
      <c r="E44" s="49">
        <f t="shared" si="7"/>
        <v>0</v>
      </c>
      <c r="F44" s="50"/>
      <c r="G44" s="50"/>
      <c r="H44" s="50"/>
      <c r="I44" s="49">
        <f t="shared" si="7"/>
        <v>1480</v>
      </c>
      <c r="J44" s="49">
        <f t="shared" si="7"/>
        <v>1500</v>
      </c>
      <c r="K44" s="49">
        <v>60</v>
      </c>
      <c r="L44" s="51"/>
      <c r="M44" s="49"/>
      <c r="N44" s="52"/>
    </row>
    <row r="45" spans="1:14" x14ac:dyDescent="0.25">
      <c r="A45" s="47"/>
      <c r="B45" s="68" t="s">
        <v>68</v>
      </c>
      <c r="C45" s="49">
        <f>C44</f>
        <v>0</v>
      </c>
      <c r="D45" s="49">
        <f t="shared" ref="D45:K45" si="8">D44</f>
        <v>20</v>
      </c>
      <c r="E45" s="49">
        <f t="shared" si="8"/>
        <v>0</v>
      </c>
      <c r="F45" s="49">
        <f t="shared" si="8"/>
        <v>0</v>
      </c>
      <c r="G45" s="49">
        <f t="shared" si="8"/>
        <v>0</v>
      </c>
      <c r="H45" s="49">
        <f t="shared" si="8"/>
        <v>0</v>
      </c>
      <c r="I45" s="49">
        <f t="shared" si="8"/>
        <v>1480</v>
      </c>
      <c r="J45" s="49">
        <f t="shared" si="8"/>
        <v>1500</v>
      </c>
      <c r="K45" s="49">
        <f t="shared" si="8"/>
        <v>60</v>
      </c>
      <c r="L45" s="51"/>
      <c r="M45" s="49"/>
      <c r="N45" s="52"/>
    </row>
  </sheetData>
  <mergeCells count="16">
    <mergeCell ref="M3:M6"/>
    <mergeCell ref="N3:N6"/>
    <mergeCell ref="C4:E5"/>
    <mergeCell ref="I4:I6"/>
    <mergeCell ref="J4:J6"/>
    <mergeCell ref="K4:K6"/>
    <mergeCell ref="A1:N1"/>
    <mergeCell ref="A2:N2"/>
    <mergeCell ref="A3:A6"/>
    <mergeCell ref="B3:B6"/>
    <mergeCell ref="C3:E3"/>
    <mergeCell ref="F3:F6"/>
    <mergeCell ref="G3:G6"/>
    <mergeCell ref="H3:H6"/>
    <mergeCell ref="I3:K3"/>
    <mergeCell ref="L3:L6"/>
  </mergeCells>
  <pageMargins left="0.39370078740157483" right="0.39370078740157483" top="0.59055118110236227" bottom="0.59055118110236227" header="0.31496062992125984" footer="0.31496062992125984"/>
  <pageSetup paperSize="9" scale="80" pageOrder="overThenDown" orientation="portrait" r:id="rId1"/>
  <headerFooter>
    <oddHeader>&amp;A</oddHeader>
    <oddFooter>&amp;R&amp;P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B401</vt:lpstr>
      <vt:lpstr>'B401'!Tiskanje_naslovov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Avtor</cp:lastModifiedBy>
  <dcterms:created xsi:type="dcterms:W3CDTF">2024-07-24T10:03:55Z</dcterms:created>
  <dcterms:modified xsi:type="dcterms:W3CDTF">2024-07-24T10:04:13Z</dcterms:modified>
</cp:coreProperties>
</file>